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-nakazawa\Desktop\2026インターハイ予選\"/>
    </mc:Choice>
  </mc:AlternateContent>
  <xr:revisionPtr revIDLastSave="0" documentId="8_{A8E411D1-0CB3-49C9-96C0-E4DA870CBFBF}" xr6:coauthVersionLast="47" xr6:coauthVersionMax="47" xr10:uidLastSave="{00000000-0000-0000-0000-000000000000}"/>
  <bookViews>
    <workbookView xWindow="-120" yWindow="-120" windowWidth="29040" windowHeight="15720" xr2:uid="{E11823BE-1B54-48E2-B6EB-DD25AE88412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14" i="1" l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I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I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I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I5" i="1"/>
  <c r="E5" i="1"/>
  <c r="D5" i="1"/>
  <c r="C5" i="1"/>
  <c r="B5" i="1"/>
  <c r="A5" i="1"/>
  <c r="N2" i="1"/>
  <c r="N1" i="1"/>
  <c r="A1" i="1"/>
</calcChain>
</file>

<file path=xl/sharedStrings.xml><?xml version="1.0" encoding="utf-8"?>
<sst xmlns="http://schemas.openxmlformats.org/spreadsheetml/2006/main" count="66" uniqueCount="33">
  <si>
    <t>期日</t>
    <rPh sb="0" eb="2">
      <t>キジツ</t>
    </rPh>
    <phoneticPr fontId="5"/>
  </si>
  <si>
    <t>会場</t>
    <rPh sb="0" eb="2">
      <t>カイジョウ</t>
    </rPh>
    <phoneticPr fontId="5"/>
  </si>
  <si>
    <t>№</t>
    <phoneticPr fontId="5"/>
  </si>
  <si>
    <t>Bout No</t>
    <phoneticPr fontId="9"/>
  </si>
  <si>
    <t>階級</t>
    <rPh sb="0" eb="2">
      <t>カイキュウ</t>
    </rPh>
    <phoneticPr fontId="5"/>
  </si>
  <si>
    <t>ＲＥＤ</t>
    <phoneticPr fontId="11"/>
  </si>
  <si>
    <t>勝敗区分</t>
    <rPh sb="0" eb="2">
      <t>ショウハイ</t>
    </rPh>
    <rPh sb="2" eb="4">
      <t>クブン</t>
    </rPh>
    <phoneticPr fontId="5"/>
  </si>
  <si>
    <t>ＢＬＵＥ</t>
    <phoneticPr fontId="5"/>
  </si>
  <si>
    <t>Ｒ</t>
    <phoneticPr fontId="5"/>
  </si>
  <si>
    <t>Ｊ１</t>
    <phoneticPr fontId="5"/>
  </si>
  <si>
    <t>Ｊ２</t>
  </si>
  <si>
    <t>Ｊ３</t>
  </si>
  <si>
    <t>Ｊ４</t>
  </si>
  <si>
    <t>Ｊ５</t>
  </si>
  <si>
    <t>オペ補助</t>
    <rPh sb="2" eb="4">
      <t>ホジョ</t>
    </rPh>
    <phoneticPr fontId="9"/>
  </si>
  <si>
    <t>選手名</t>
    <rPh sb="0" eb="3">
      <t>センシュメイ</t>
    </rPh>
    <phoneticPr fontId="5"/>
  </si>
  <si>
    <t>所属</t>
    <rPh sb="0" eb="2">
      <t>ショゾク</t>
    </rPh>
    <phoneticPr fontId="5"/>
  </si>
  <si>
    <t>連盟</t>
    <rPh sb="0" eb="2">
      <t xml:space="preserve">レンメイ </t>
    </rPh>
    <phoneticPr fontId="5"/>
  </si>
  <si>
    <t>勝敗</t>
    <rPh sb="0" eb="2">
      <t>ショウハイ</t>
    </rPh>
    <phoneticPr fontId="5"/>
  </si>
  <si>
    <t>結果</t>
    <rPh sb="0" eb="2">
      <t>ケッカ</t>
    </rPh>
    <phoneticPr fontId="11"/>
  </si>
  <si>
    <t>ラウンド</t>
    <phoneticPr fontId="11"/>
  </si>
  <si>
    <t>時間</t>
    <rPh sb="0" eb="2">
      <t>ジカン</t>
    </rPh>
    <phoneticPr fontId="11"/>
  </si>
  <si>
    <t>連盟</t>
    <rPh sb="0" eb="2">
      <t>レ</t>
    </rPh>
    <phoneticPr fontId="5"/>
  </si>
  <si>
    <t>○</t>
    <phoneticPr fontId="9"/>
  </si>
  <si>
    <t>RSC</t>
    <phoneticPr fontId="9"/>
  </si>
  <si>
    <t>2R</t>
    <phoneticPr fontId="9"/>
  </si>
  <si>
    <t>×</t>
    <phoneticPr fontId="9"/>
  </si>
  <si>
    <t>WP</t>
    <phoneticPr fontId="9"/>
  </si>
  <si>
    <t>0-5</t>
    <phoneticPr fontId="9"/>
  </si>
  <si>
    <t>5-0</t>
    <phoneticPr fontId="9"/>
  </si>
  <si>
    <t>3-2</t>
    <phoneticPr fontId="9"/>
  </si>
  <si>
    <t>1R</t>
    <phoneticPr fontId="9"/>
  </si>
  <si>
    <t>3R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</si>
</sst>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yyyy&quot;年&quot;m&quot;月&quot;d&quot;日&quot;;@"/>
    <numFmt numFmtId="178" formatCode="[$-411]ggge&quot;年&quot;m&quot;月&quot;d&quot;日&quot;;@"/>
    <numFmt numFmtId="179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2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明朝"/>
      <family val="1"/>
      <charset val="128"/>
    </font>
    <font>
      <b/>
      <sz val="14"/>
      <color theme="0"/>
      <name val="HG丸ｺﾞｼｯｸM-PRO"/>
      <family val="3"/>
      <charset val="128"/>
    </font>
    <font>
      <sz val="6"/>
      <name val="ＭＳ ゴシック"/>
      <family val="3"/>
      <charset val="128"/>
    </font>
    <font>
      <sz val="14"/>
      <color theme="0"/>
      <name val="ＭＳ 明朝"/>
      <family val="1"/>
      <charset val="128"/>
    </font>
    <font>
      <sz val="10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left" vertical="center" shrinkToFit="1"/>
      <protection locked="0"/>
    </xf>
    <xf numFmtId="177" fontId="6" fillId="0" borderId="0" xfId="0" applyNumberFormat="1" applyFont="1" applyAlignment="1">
      <alignment horizontal="left" vertical="center"/>
    </xf>
    <xf numFmtId="178" fontId="4" fillId="0" borderId="0" xfId="0" applyNumberFormat="1" applyFont="1" applyAlignment="1" applyProtection="1">
      <alignment horizontal="center" shrinkToFit="1"/>
      <protection locked="0"/>
    </xf>
    <xf numFmtId="178" fontId="7" fillId="0" borderId="0" xfId="0" applyNumberFormat="1" applyFont="1" applyAlignment="1" applyProtection="1">
      <alignment horizontal="center" shrinkToFit="1"/>
      <protection locked="0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58" fontId="4" fillId="0" borderId="0" xfId="0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 justifyLastLine="1" shrinkToFit="1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distributed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2" xfId="0" quotePrefix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179" fontId="14" fillId="0" borderId="4" xfId="0" quotePrefix="1" applyNumberFormat="1" applyFont="1" applyBorder="1" applyAlignment="1">
      <alignment horizontal="center" vertical="center" shrinkToFit="1"/>
    </xf>
    <xf numFmtId="20" fontId="14" fillId="0" borderId="5" xfId="0" quotePrefix="1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 shrinkToFit="1"/>
    </xf>
    <xf numFmtId="20" fontId="14" fillId="0" borderId="5" xfId="0" applyNumberFormat="1" applyFont="1" applyBorder="1" applyAlignment="1">
      <alignment horizontal="center" vertical="center" shrinkToFit="1"/>
    </xf>
    <xf numFmtId="179" fontId="14" fillId="0" borderId="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2026&#24180;&#12452;&#12531;&#12479;&#12540;&#12495;&#12452;&#20104;&#36984;&#23529;&#21028;&#21106;%203&#22238;&#25126;.xlsm" TargetMode="External"/><Relationship Id="rId2" Type="http://schemas.openxmlformats.org/officeDocument/2006/relationships/externalLinkPath" Target="file:///C:\Users\f-nakazawa\Downloads\2026&#24180;&#12452;&#12531;&#12479;&#12540;&#12495;&#12452;&#20104;&#36984;&#23529;&#21028;&#21106;%203&#22238;&#25126;.xlsm" TargetMode="External"/><Relationship Id="rId1" Type="http://schemas.openxmlformats.org/officeDocument/2006/relationships/externalLinkPath" Target="/Users/f-nakazawa/Downloads/2026&#24180;&#12452;&#12531;&#12479;&#12540;&#12495;&#12452;&#20104;&#36984;&#23529;&#21028;&#21106;%203&#22238;&#2512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"/>
      <sheetName val="説明"/>
      <sheetName val="対戦入力"/>
      <sheetName val="審判割り当て"/>
      <sheetName val="対戦表"/>
      <sheetName val="試合結果"/>
      <sheetName val="official"/>
      <sheetName val="BOUTREPORTー旧"/>
      <sheetName val="BOUTREPORT"/>
      <sheetName val="BOUTREPORT-準備中"/>
      <sheetName val="score card"/>
      <sheetName val="DS割"/>
      <sheetName val="RJ回数"/>
      <sheetName val="評価J"/>
      <sheetName val="評価R"/>
      <sheetName val="J評価"/>
      <sheetName val="R評価"/>
      <sheetName val="バウトリポート空3人"/>
      <sheetName val="スコアカード空"/>
      <sheetName val="official空"/>
      <sheetName val="検診用紙"/>
      <sheetName val="バウトリポート空5人"/>
      <sheetName val="Sheet1"/>
    </sheetNames>
    <sheetDataSet>
      <sheetData sheetId="0"/>
      <sheetData sheetId="1"/>
      <sheetData sheetId="2">
        <row r="2">
          <cell r="D2" t="str">
            <v>習志野市立習志野高等学校</v>
          </cell>
        </row>
        <row r="5">
          <cell r="A5">
            <v>1</v>
          </cell>
          <cell r="B5" t="str">
            <v>LF</v>
          </cell>
        </row>
        <row r="6">
          <cell r="A6">
            <v>2</v>
          </cell>
          <cell r="B6" t="str">
            <v>LF</v>
          </cell>
        </row>
        <row r="7">
          <cell r="A7">
            <v>3</v>
          </cell>
          <cell r="B7" t="str">
            <v>F</v>
          </cell>
        </row>
        <row r="8">
          <cell r="A8">
            <v>4</v>
          </cell>
          <cell r="B8" t="str">
            <v>F</v>
          </cell>
        </row>
        <row r="9">
          <cell r="A9">
            <v>5</v>
          </cell>
          <cell r="B9" t="str">
            <v>B</v>
          </cell>
        </row>
        <row r="10">
          <cell r="A10">
            <v>6</v>
          </cell>
          <cell r="B10" t="str">
            <v>B</v>
          </cell>
        </row>
        <row r="11">
          <cell r="A11">
            <v>7</v>
          </cell>
          <cell r="B11" t="str">
            <v>L</v>
          </cell>
        </row>
        <row r="12">
          <cell r="A12">
            <v>8</v>
          </cell>
          <cell r="B12" t="str">
            <v>L</v>
          </cell>
        </row>
        <row r="13">
          <cell r="A13">
            <v>9</v>
          </cell>
          <cell r="B13" t="str">
            <v>Lw</v>
          </cell>
        </row>
        <row r="14">
          <cell r="A14">
            <v>10</v>
          </cell>
          <cell r="B14" t="str">
            <v>LW</v>
          </cell>
        </row>
      </sheetData>
      <sheetData sheetId="3">
        <row r="1">
          <cell r="B1" t="str">
            <v>第79回　千葉県高等学校総合体育大会ボクシング競技  準決勝</v>
          </cell>
        </row>
        <row r="2">
          <cell r="B2">
            <v>46187</v>
          </cell>
        </row>
        <row r="5">
          <cell r="D5" t="str">
            <v>羽倉　孝太郎</v>
          </cell>
          <cell r="E5" t="str">
            <v>習志野</v>
          </cell>
          <cell r="F5" t="str">
            <v>千葉県</v>
          </cell>
          <cell r="J5" t="str">
            <v>原田　耀大</v>
          </cell>
          <cell r="K5" t="str">
            <v>習志野</v>
          </cell>
          <cell r="L5" t="str">
            <v>千葉県</v>
          </cell>
          <cell r="M5" t="str">
            <v>大久保</v>
          </cell>
          <cell r="N5" t="str">
            <v>木曽</v>
          </cell>
          <cell r="O5" t="str">
            <v>花房</v>
          </cell>
          <cell r="P5" t="str">
            <v>渋谷</v>
          </cell>
          <cell r="Q5" t="str">
            <v>中台</v>
          </cell>
          <cell r="R5" t="str">
            <v>曽根崎</v>
          </cell>
          <cell r="S5" t="str">
            <v/>
          </cell>
        </row>
        <row r="6">
          <cell r="D6" t="str">
            <v>上仮屋　恒太</v>
          </cell>
          <cell r="E6" t="str">
            <v>習志野</v>
          </cell>
          <cell r="F6" t="str">
            <v>千葉県</v>
          </cell>
          <cell r="J6" t="str">
            <v>長島　稜央</v>
          </cell>
          <cell r="K6" t="str">
            <v>習志野</v>
          </cell>
          <cell r="L6" t="str">
            <v>千葉県</v>
          </cell>
          <cell r="M6" t="str">
            <v>木曽</v>
          </cell>
          <cell r="N6" t="str">
            <v>石井</v>
          </cell>
          <cell r="O6" t="str">
            <v>花房</v>
          </cell>
          <cell r="P6" t="str">
            <v>渋谷</v>
          </cell>
          <cell r="Q6" t="str">
            <v>安藤</v>
          </cell>
          <cell r="R6" t="str">
            <v>曽根崎</v>
          </cell>
          <cell r="S6" t="str">
            <v/>
          </cell>
        </row>
        <row r="7">
          <cell r="D7" t="str">
            <v>御代川　元利</v>
          </cell>
          <cell r="E7" t="str">
            <v>習志野</v>
          </cell>
          <cell r="F7" t="str">
            <v>千葉県</v>
          </cell>
          <cell r="J7" t="str">
            <v>渡邉　公</v>
          </cell>
          <cell r="K7" t="str">
            <v>千葉経済</v>
          </cell>
          <cell r="L7" t="str">
            <v>千葉県</v>
          </cell>
          <cell r="M7" t="str">
            <v>阿久津</v>
          </cell>
          <cell r="N7" t="str">
            <v>木曽</v>
          </cell>
          <cell r="O7" t="str">
            <v>花房</v>
          </cell>
          <cell r="P7" t="str">
            <v>渋谷</v>
          </cell>
          <cell r="Q7" t="str">
            <v>安藤</v>
          </cell>
          <cell r="R7" t="str">
            <v>曽根崎</v>
          </cell>
          <cell r="S7" t="str">
            <v/>
          </cell>
        </row>
        <row r="8">
          <cell r="D8" t="str">
            <v>小泉　大翔</v>
          </cell>
          <cell r="E8" t="str">
            <v>習志野</v>
          </cell>
          <cell r="F8" t="str">
            <v>千葉県</v>
          </cell>
          <cell r="J8" t="str">
            <v>中田　隆盛</v>
          </cell>
          <cell r="K8" t="str">
            <v>千葉経済</v>
          </cell>
          <cell r="L8" t="str">
            <v>千葉県</v>
          </cell>
          <cell r="M8" t="str">
            <v>曽根崎</v>
          </cell>
          <cell r="N8" t="str">
            <v>大久保</v>
          </cell>
          <cell r="O8" t="str">
            <v>阿久津</v>
          </cell>
          <cell r="P8" t="str">
            <v>渋谷</v>
          </cell>
          <cell r="Q8" t="str">
            <v>木曽</v>
          </cell>
          <cell r="R8" t="str">
            <v>花房</v>
          </cell>
          <cell r="S8" t="str">
            <v/>
          </cell>
        </row>
        <row r="9">
          <cell r="D9" t="str">
            <v>小倉祐希人</v>
          </cell>
          <cell r="E9" t="str">
            <v>千葉経済</v>
          </cell>
          <cell r="F9" t="str">
            <v>千葉県</v>
          </cell>
          <cell r="J9" t="str">
            <v>清水　爽太</v>
          </cell>
          <cell r="K9" t="str">
            <v>西武台千葉</v>
          </cell>
          <cell r="L9" t="str">
            <v>千葉県</v>
          </cell>
          <cell r="M9" t="str">
            <v>関茂</v>
          </cell>
          <cell r="N9" t="str">
            <v>大久保</v>
          </cell>
          <cell r="O9" t="str">
            <v>花房</v>
          </cell>
          <cell r="P9" t="str">
            <v>渋谷</v>
          </cell>
          <cell r="Q9" t="str">
            <v>武田</v>
          </cell>
          <cell r="R9" t="str">
            <v>曽根崎</v>
          </cell>
          <cell r="S9" t="str">
            <v/>
          </cell>
        </row>
        <row r="10">
          <cell r="D10" t="str">
            <v>松下　幸誠</v>
          </cell>
          <cell r="E10" t="str">
            <v>西武台千葉</v>
          </cell>
          <cell r="F10" t="str">
            <v>千葉県</v>
          </cell>
          <cell r="J10" t="str">
            <v>片岡　未来</v>
          </cell>
          <cell r="K10" t="str">
            <v>習志野</v>
          </cell>
          <cell r="L10" t="str">
            <v>千葉県</v>
          </cell>
          <cell r="M10" t="str">
            <v>森</v>
          </cell>
          <cell r="N10" t="str">
            <v>石井</v>
          </cell>
          <cell r="O10" t="str">
            <v>花房</v>
          </cell>
          <cell r="P10" t="str">
            <v>渋谷</v>
          </cell>
          <cell r="Q10" t="str">
            <v>大久保</v>
          </cell>
          <cell r="R10" t="str">
            <v>曽根崎</v>
          </cell>
          <cell r="S10" t="str">
            <v/>
          </cell>
        </row>
        <row r="11">
          <cell r="D11" t="str">
            <v>西岡　修斗</v>
          </cell>
          <cell r="E11" t="str">
            <v>習志野</v>
          </cell>
          <cell r="F11" t="str">
            <v>千葉県</v>
          </cell>
          <cell r="J11" t="str">
            <v>村上　歩志</v>
          </cell>
          <cell r="K11" t="str">
            <v>長狭</v>
          </cell>
          <cell r="L11" t="str">
            <v>千葉県</v>
          </cell>
          <cell r="M11" t="str">
            <v>石井</v>
          </cell>
          <cell r="N11" t="str">
            <v>森</v>
          </cell>
          <cell r="O11" t="str">
            <v>花房</v>
          </cell>
          <cell r="P11" t="str">
            <v>渋谷</v>
          </cell>
          <cell r="Q11" t="str">
            <v>阿久津</v>
          </cell>
          <cell r="R11" t="str">
            <v>曽根崎</v>
          </cell>
          <cell r="S11" t="str">
            <v/>
          </cell>
        </row>
        <row r="12">
          <cell r="D12" t="str">
            <v>飯塚　蓮</v>
          </cell>
          <cell r="E12" t="str">
            <v>西武台千葉</v>
          </cell>
          <cell r="F12" t="str">
            <v>千葉県</v>
          </cell>
          <cell r="J12" t="str">
            <v>中山  幸亮</v>
          </cell>
          <cell r="K12" t="str">
            <v>流山</v>
          </cell>
          <cell r="L12" t="str">
            <v>千葉県</v>
          </cell>
          <cell r="M12" t="str">
            <v>武田</v>
          </cell>
          <cell r="N12" t="str">
            <v>森</v>
          </cell>
          <cell r="O12" t="str">
            <v>花房</v>
          </cell>
          <cell r="P12" t="str">
            <v>渋谷</v>
          </cell>
          <cell r="Q12" t="str">
            <v>関茂</v>
          </cell>
          <cell r="R12" t="str">
            <v>曽根崎</v>
          </cell>
          <cell r="S12" t="str">
            <v/>
          </cell>
        </row>
        <row r="13">
          <cell r="D13" t="str">
            <v>小岩  皇晴</v>
          </cell>
          <cell r="E13" t="str">
            <v>流山</v>
          </cell>
          <cell r="F13" t="str">
            <v>千葉県</v>
          </cell>
          <cell r="J13" t="str">
            <v>中　壮大郎</v>
          </cell>
          <cell r="K13" t="str">
            <v>西武台千葉</v>
          </cell>
          <cell r="L13" t="str">
            <v>千葉県</v>
          </cell>
          <cell r="M13" t="str">
            <v>花房</v>
          </cell>
          <cell r="N13" t="str">
            <v>中台</v>
          </cell>
          <cell r="O13" t="str">
            <v>武田</v>
          </cell>
          <cell r="P13" t="str">
            <v>渋谷</v>
          </cell>
          <cell r="Q13" t="str">
            <v>石井</v>
          </cell>
          <cell r="R13" t="str">
            <v>曽根崎</v>
          </cell>
          <cell r="S13" t="str">
            <v/>
          </cell>
        </row>
        <row r="14">
          <cell r="D14" t="str">
            <v>伏見　蓮音</v>
          </cell>
          <cell r="E14" t="str">
            <v>習志野</v>
          </cell>
          <cell r="F14" t="str">
            <v>千葉県</v>
          </cell>
          <cell r="J14" t="str">
            <v>中田　琉生</v>
          </cell>
          <cell r="K14" t="str">
            <v>習志野</v>
          </cell>
          <cell r="L14" t="str">
            <v>千葉県</v>
          </cell>
          <cell r="M14" t="str">
            <v>渋谷</v>
          </cell>
          <cell r="N14" t="str">
            <v>中台</v>
          </cell>
          <cell r="O14" t="str">
            <v>花房</v>
          </cell>
          <cell r="P14" t="str">
            <v>安藤</v>
          </cell>
          <cell r="Q14" t="str">
            <v>森</v>
          </cell>
          <cell r="R14" t="str">
            <v>曽根崎</v>
          </cell>
          <cell r="S14" t="str">
            <v/>
          </cell>
        </row>
      </sheetData>
      <sheetData sheetId="4"/>
      <sheetData sheetId="5"/>
      <sheetData sheetId="6"/>
      <sheetData sheetId="7"/>
      <sheetData sheetId="8">
        <row r="18">
          <cell r="C18">
            <v>10</v>
          </cell>
          <cell r="D18">
            <v>9</v>
          </cell>
          <cell r="F18">
            <v>8</v>
          </cell>
          <cell r="H18">
            <v>9</v>
          </cell>
          <cell r="I18">
            <v>10</v>
          </cell>
          <cell r="J18">
            <v>9</v>
          </cell>
          <cell r="K18">
            <v>10</v>
          </cell>
          <cell r="L18">
            <v>9</v>
          </cell>
        </row>
        <row r="25">
          <cell r="B25">
            <v>7.5694444444444439E-2</v>
          </cell>
        </row>
        <row r="43">
          <cell r="C43">
            <v>28</v>
          </cell>
          <cell r="D43">
            <v>29</v>
          </cell>
          <cell r="E43">
            <v>27</v>
          </cell>
          <cell r="F43">
            <v>30</v>
          </cell>
          <cell r="G43">
            <v>28</v>
          </cell>
          <cell r="H43">
            <v>29</v>
          </cell>
          <cell r="I43">
            <v>28</v>
          </cell>
          <cell r="J43">
            <v>29</v>
          </cell>
          <cell r="K43">
            <v>28</v>
          </cell>
          <cell r="L43">
            <v>29</v>
          </cell>
        </row>
        <row r="68">
          <cell r="C68">
            <v>30</v>
          </cell>
          <cell r="D68">
            <v>27</v>
          </cell>
          <cell r="E68">
            <v>30</v>
          </cell>
          <cell r="F68">
            <v>27</v>
          </cell>
          <cell r="G68">
            <v>30</v>
          </cell>
          <cell r="H68">
            <v>27</v>
          </cell>
          <cell r="I68">
            <v>30</v>
          </cell>
          <cell r="J68">
            <v>27</v>
          </cell>
          <cell r="K68">
            <v>30</v>
          </cell>
          <cell r="L68">
            <v>27</v>
          </cell>
        </row>
        <row r="93">
          <cell r="C93">
            <v>29</v>
          </cell>
          <cell r="D93">
            <v>28</v>
          </cell>
          <cell r="E93">
            <v>27</v>
          </cell>
          <cell r="F93">
            <v>30</v>
          </cell>
          <cell r="G93">
            <v>30</v>
          </cell>
          <cell r="H93">
            <v>27</v>
          </cell>
          <cell r="I93">
            <v>28</v>
          </cell>
          <cell r="J93">
            <v>29</v>
          </cell>
          <cell r="K93">
            <v>29</v>
          </cell>
          <cell r="L93">
            <v>28</v>
          </cell>
        </row>
        <row r="118">
          <cell r="C118">
            <v>10</v>
          </cell>
          <cell r="D118">
            <v>9</v>
          </cell>
          <cell r="E118">
            <v>10</v>
          </cell>
          <cell r="F118">
            <v>9</v>
          </cell>
          <cell r="G118">
            <v>10</v>
          </cell>
          <cell r="H118">
            <v>9</v>
          </cell>
          <cell r="I118">
            <v>10</v>
          </cell>
          <cell r="J118">
            <v>9</v>
          </cell>
          <cell r="K118">
            <v>10</v>
          </cell>
          <cell r="L118">
            <v>8</v>
          </cell>
        </row>
        <row r="125">
          <cell r="B125">
            <v>4.5138888888888888E-2</v>
          </cell>
        </row>
        <row r="143">
          <cell r="C143">
            <v>9</v>
          </cell>
          <cell r="D143">
            <v>10</v>
          </cell>
          <cell r="E143">
            <v>9</v>
          </cell>
          <cell r="F143">
            <v>10</v>
          </cell>
          <cell r="G143">
            <v>9</v>
          </cell>
          <cell r="H143">
            <v>10</v>
          </cell>
          <cell r="I143">
            <v>9</v>
          </cell>
          <cell r="J143">
            <v>10</v>
          </cell>
          <cell r="K143">
            <v>9</v>
          </cell>
          <cell r="L143">
            <v>10</v>
          </cell>
        </row>
        <row r="150">
          <cell r="B150">
            <v>6.9444444444444448E-2</v>
          </cell>
        </row>
        <row r="168">
          <cell r="C168">
            <v>29</v>
          </cell>
          <cell r="D168">
            <v>27</v>
          </cell>
          <cell r="E168">
            <v>30</v>
          </cell>
          <cell r="F168">
            <v>25</v>
          </cell>
          <cell r="G168">
            <v>30</v>
          </cell>
          <cell r="H168">
            <v>26</v>
          </cell>
          <cell r="I168">
            <v>29</v>
          </cell>
          <cell r="J168">
            <v>27</v>
          </cell>
          <cell r="K168">
            <v>29</v>
          </cell>
        </row>
        <row r="193">
          <cell r="C193">
            <v>26</v>
          </cell>
          <cell r="D193">
            <v>29</v>
          </cell>
          <cell r="E193">
            <v>25</v>
          </cell>
          <cell r="F193">
            <v>30</v>
          </cell>
          <cell r="G193">
            <v>25</v>
          </cell>
          <cell r="H193">
            <v>30</v>
          </cell>
          <cell r="I193">
            <v>26</v>
          </cell>
          <cell r="J193">
            <v>29</v>
          </cell>
          <cell r="K193">
            <v>25</v>
          </cell>
          <cell r="L193">
            <v>30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25">
          <cell r="B225">
            <v>4.7222222222222221E-2</v>
          </cell>
        </row>
        <row r="243">
          <cell r="C243">
            <v>19</v>
          </cell>
          <cell r="D243">
            <v>18</v>
          </cell>
          <cell r="E243">
            <v>20</v>
          </cell>
          <cell r="F243">
            <v>16</v>
          </cell>
          <cell r="G243">
            <v>20</v>
          </cell>
          <cell r="H243">
            <v>16</v>
          </cell>
          <cell r="I243">
            <v>19</v>
          </cell>
          <cell r="J243">
            <v>17</v>
          </cell>
          <cell r="K243">
            <v>19</v>
          </cell>
          <cell r="L243">
            <v>17</v>
          </cell>
        </row>
        <row r="250">
          <cell r="B250">
            <v>3.125E-2</v>
          </cell>
        </row>
        <row r="518">
          <cell r="E518">
            <v>30</v>
          </cell>
          <cell r="G518">
            <v>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CA49-B71B-42E9-9F26-BEB160E5806D}">
  <sheetPr>
    <pageSetUpPr fitToPage="1"/>
  </sheetPr>
  <dimension ref="A1:AD14"/>
  <sheetViews>
    <sheetView tabSelected="1" topLeftCell="F1" workbookViewId="0">
      <selection sqref="A1:AD14"/>
    </sheetView>
  </sheetViews>
  <sheetFormatPr defaultRowHeight="18" x14ac:dyDescent="0.55000000000000004"/>
  <cols>
    <col min="3" max="3" width="18" customWidth="1"/>
    <col min="11" max="11" width="15.4140625" customWidth="1"/>
  </cols>
  <sheetData>
    <row r="1" spans="1:30" x14ac:dyDescent="0.25">
      <c r="A1" s="1" t="str">
        <f>[1]審判割り当て!B1&amp;"　　結果"</f>
        <v>第79回　千葉県高等学校総合体育大会ボクシング競技  準決勝　　結果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 t="s">
        <v>0</v>
      </c>
      <c r="N1" s="6">
        <f>[1]審判割り当て!B2</f>
        <v>46187</v>
      </c>
      <c r="O1" s="7"/>
      <c r="P1" s="7"/>
      <c r="Q1" s="7"/>
      <c r="R1" s="7"/>
      <c r="S1" s="7"/>
      <c r="T1" s="7"/>
      <c r="U1" s="7"/>
      <c r="V1" s="8"/>
      <c r="W1" s="8"/>
      <c r="X1" s="8"/>
      <c r="Y1" s="8"/>
      <c r="Z1" s="8"/>
      <c r="AA1" s="8"/>
      <c r="AB1" s="8"/>
      <c r="AC1" s="8"/>
      <c r="AD1" s="9"/>
    </row>
    <row r="2" spans="1:30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5" t="s">
        <v>1</v>
      </c>
      <c r="N2" s="12" t="str">
        <f>[1]対戦入力!D2</f>
        <v>習志野市立習志野高等学校</v>
      </c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  <c r="AA2" s="14"/>
      <c r="AB2" s="14" t="s">
        <v>2</v>
      </c>
      <c r="AC2" s="14">
        <v>1</v>
      </c>
      <c r="AD2" s="15"/>
    </row>
    <row r="3" spans="1:30" x14ac:dyDescent="0.55000000000000004">
      <c r="A3" s="16" t="s">
        <v>3</v>
      </c>
      <c r="B3" s="17" t="s">
        <v>4</v>
      </c>
      <c r="C3" s="18" t="s">
        <v>5</v>
      </c>
      <c r="D3" s="19"/>
      <c r="E3" s="20"/>
      <c r="F3" s="21" t="s">
        <v>6</v>
      </c>
      <c r="G3" s="22"/>
      <c r="H3" s="22"/>
      <c r="I3" s="22"/>
      <c r="J3" s="23"/>
      <c r="K3" s="24" t="s">
        <v>7</v>
      </c>
      <c r="L3" s="24"/>
      <c r="M3" s="24"/>
      <c r="N3" s="25" t="s">
        <v>8</v>
      </c>
      <c r="O3" s="26" t="s">
        <v>9</v>
      </c>
      <c r="P3" s="27"/>
      <c r="Q3" s="28"/>
      <c r="R3" s="26" t="s">
        <v>10</v>
      </c>
      <c r="S3" s="27"/>
      <c r="T3" s="28"/>
      <c r="U3" s="26" t="s">
        <v>11</v>
      </c>
      <c r="V3" s="27"/>
      <c r="W3" s="28"/>
      <c r="X3" s="26" t="s">
        <v>12</v>
      </c>
      <c r="Y3" s="27"/>
      <c r="Z3" s="28"/>
      <c r="AA3" s="26" t="s">
        <v>13</v>
      </c>
      <c r="AB3" s="27"/>
      <c r="AC3" s="28"/>
      <c r="AD3" s="29" t="s">
        <v>14</v>
      </c>
    </row>
    <row r="4" spans="1:30" x14ac:dyDescent="0.55000000000000004">
      <c r="A4" s="16"/>
      <c r="B4" s="17"/>
      <c r="C4" s="30" t="s">
        <v>15</v>
      </c>
      <c r="D4" s="31" t="s">
        <v>16</v>
      </c>
      <c r="E4" s="32" t="s">
        <v>17</v>
      </c>
      <c r="F4" s="33" t="s">
        <v>18</v>
      </c>
      <c r="G4" s="34" t="s">
        <v>19</v>
      </c>
      <c r="H4" s="35" t="s">
        <v>20</v>
      </c>
      <c r="I4" s="36" t="s">
        <v>21</v>
      </c>
      <c r="J4" s="37" t="s">
        <v>18</v>
      </c>
      <c r="K4" s="30" t="s">
        <v>15</v>
      </c>
      <c r="L4" s="38" t="s">
        <v>16</v>
      </c>
      <c r="M4" s="32" t="s">
        <v>22</v>
      </c>
      <c r="N4" s="25"/>
      <c r="O4" s="39"/>
      <c r="P4" s="40"/>
      <c r="Q4" s="41"/>
      <c r="R4" s="39"/>
      <c r="S4" s="40"/>
      <c r="T4" s="41"/>
      <c r="U4" s="39"/>
      <c r="V4" s="40"/>
      <c r="W4" s="41"/>
      <c r="X4" s="39"/>
      <c r="Y4" s="40"/>
      <c r="Z4" s="41"/>
      <c r="AA4" s="39"/>
      <c r="AB4" s="40"/>
      <c r="AC4" s="41"/>
      <c r="AD4" s="29"/>
    </row>
    <row r="5" spans="1:30" ht="33" x14ac:dyDescent="0.55000000000000004">
      <c r="A5" s="42">
        <f>[1]対戦入力!A5</f>
        <v>1</v>
      </c>
      <c r="B5" s="43" t="str">
        <f>IFERROR([1]対戦入力!B5,"")</f>
        <v>LF</v>
      </c>
      <c r="C5" s="38" t="str">
        <f>IFERROR([1]審判割り当て!D5,"")</f>
        <v>羽倉　孝太郎</v>
      </c>
      <c r="D5" s="33" t="str">
        <f>IFERROR([1]審判割り当て!E5,"")</f>
        <v>習志野</v>
      </c>
      <c r="E5" s="44" t="str">
        <f>IFERROR([1]審判割り当て!F5,"")</f>
        <v>千葉県</v>
      </c>
      <c r="F5" s="45" t="s">
        <v>23</v>
      </c>
      <c r="G5" s="46" t="s">
        <v>24</v>
      </c>
      <c r="H5" s="47" t="s">
        <v>25</v>
      </c>
      <c r="I5" s="48">
        <f>[1]BOUTREPORT!B25</f>
        <v>7.5694444444444439E-2</v>
      </c>
      <c r="J5" s="42" t="s">
        <v>26</v>
      </c>
      <c r="K5" s="38" t="str">
        <f>IFERROR([1]審判割り当て!J5,"")</f>
        <v>原田　耀大</v>
      </c>
      <c r="L5" s="33" t="str">
        <f>IFERROR([1]審判割り当て!K5,"")</f>
        <v>習志野</v>
      </c>
      <c r="M5" s="44" t="str">
        <f>IFERROR([1]審判割り当て!L5,"")</f>
        <v>千葉県</v>
      </c>
      <c r="N5" s="49" t="str">
        <f>IFERROR([1]審判割り当て!M5,"")</f>
        <v>大久保</v>
      </c>
      <c r="O5" s="50" t="str">
        <f>IF(G5="WP",[1]BOUTREPORT!C18,"")</f>
        <v/>
      </c>
      <c r="P5" s="49" t="str">
        <f>IFERROR([1]審判割り当て!N5,"")</f>
        <v>木曽</v>
      </c>
      <c r="Q5" s="50" t="str">
        <f>IF(G5="WP",[1]BOUTREPORT!D18,"")</f>
        <v/>
      </c>
      <c r="R5" s="50" t="str">
        <f>IF(G5="WP",[1]BOUTREPORT!E518,"")</f>
        <v/>
      </c>
      <c r="S5" s="49" t="str">
        <f>IFERROR([1]審判割り当て!O5,"")</f>
        <v>花房</v>
      </c>
      <c r="T5" s="50" t="str">
        <f>IF(G5="WP",[1]BOUTREPORT!F18,"")</f>
        <v/>
      </c>
      <c r="U5" s="50" t="str">
        <f>IF(G5="WP",[1]BOUTREPORT!G518,"")</f>
        <v/>
      </c>
      <c r="V5" s="49" t="str">
        <f>IFERROR([1]審判割り当て!P5,"")</f>
        <v>渋谷</v>
      </c>
      <c r="W5" s="50" t="str">
        <f>IF(G5="WP",[1]BOUTREPORT!H18,"")</f>
        <v/>
      </c>
      <c r="X5" s="50" t="str">
        <f>IF(G5="WP",[1]BOUTREPORT!I18,"")</f>
        <v/>
      </c>
      <c r="Y5" s="49" t="str">
        <f>IFERROR([1]審判割り当て!Q5,"")</f>
        <v>中台</v>
      </c>
      <c r="Z5" s="50" t="str">
        <f>IF(G5="WP",[1]BOUTREPORT!J18,"")</f>
        <v/>
      </c>
      <c r="AA5" s="50" t="str">
        <f>IF(G5="WP",[1]BOUTREPORT!K18,"")</f>
        <v/>
      </c>
      <c r="AB5" s="49" t="str">
        <f>IFERROR([1]審判割り当て!R5,"")</f>
        <v>曽根崎</v>
      </c>
      <c r="AC5" s="50" t="str">
        <f>IF(G5="WP",[1]BOUTREPORT!L18,"")</f>
        <v/>
      </c>
      <c r="AD5" s="51" t="str">
        <f>IFERROR([1]審判割り当て!S5,"")</f>
        <v/>
      </c>
    </row>
    <row r="6" spans="1:30" ht="33" x14ac:dyDescent="0.55000000000000004">
      <c r="A6" s="42">
        <f>[1]対戦入力!A6</f>
        <v>2</v>
      </c>
      <c r="B6" s="43" t="str">
        <f>IFERROR([1]対戦入力!B6,"")</f>
        <v>LF</v>
      </c>
      <c r="C6" s="38" t="str">
        <f>IFERROR([1]審判割り当て!D6,"")</f>
        <v>上仮屋　恒太</v>
      </c>
      <c r="D6" s="33" t="str">
        <f>IFERROR([1]審判割り当て!E6,"")</f>
        <v>習志野</v>
      </c>
      <c r="E6" s="44" t="str">
        <f>IFERROR([1]審判割り当て!F6,"")</f>
        <v>千葉県</v>
      </c>
      <c r="F6" s="45" t="s">
        <v>26</v>
      </c>
      <c r="G6" s="46" t="s">
        <v>27</v>
      </c>
      <c r="H6" s="47" t="s">
        <v>28</v>
      </c>
      <c r="I6" s="48"/>
      <c r="J6" s="42" t="s">
        <v>23</v>
      </c>
      <c r="K6" s="38" t="str">
        <f>IFERROR([1]審判割り当て!J6,"")</f>
        <v>長島　稜央</v>
      </c>
      <c r="L6" s="33" t="str">
        <f>IFERROR([1]審判割り当て!K6,"")</f>
        <v>習志野</v>
      </c>
      <c r="M6" s="44" t="str">
        <f>IFERROR([1]審判割り当て!L6,"")</f>
        <v>千葉県</v>
      </c>
      <c r="N6" s="49" t="str">
        <f>IFERROR([1]審判割り当て!M6,"")</f>
        <v>木曽</v>
      </c>
      <c r="O6" s="50">
        <f>IF(G6="WP",[1]BOUTREPORT!C43,"")</f>
        <v>28</v>
      </c>
      <c r="P6" s="49" t="str">
        <f>IFERROR([1]審判割り当て!N6,"")</f>
        <v>石井</v>
      </c>
      <c r="Q6" s="50">
        <f>IF(G6="WP",[1]BOUTREPORT!D43,"")</f>
        <v>29</v>
      </c>
      <c r="R6" s="50">
        <f>IF(G6="WP",[1]BOUTREPORT!E43,"")</f>
        <v>27</v>
      </c>
      <c r="S6" s="49" t="str">
        <f>IFERROR([1]審判割り当て!O6,"")</f>
        <v>花房</v>
      </c>
      <c r="T6" s="50">
        <f>IF(G6="WP",[1]BOUTREPORT!F43,"")</f>
        <v>30</v>
      </c>
      <c r="U6" s="50">
        <f>IF(G6="WP",[1]BOUTREPORT!G43,"")</f>
        <v>28</v>
      </c>
      <c r="V6" s="49" t="str">
        <f>IFERROR([1]審判割り当て!P6,"")</f>
        <v>渋谷</v>
      </c>
      <c r="W6" s="50">
        <f>IF(G6="WP",[1]BOUTREPORT!H43,"")</f>
        <v>29</v>
      </c>
      <c r="X6" s="50">
        <f>IF(G6="WP",[1]BOUTREPORT!I43,"")</f>
        <v>28</v>
      </c>
      <c r="Y6" s="49" t="str">
        <f>IFERROR([1]審判割り当て!Q6,"")</f>
        <v>安藤</v>
      </c>
      <c r="Z6" s="50">
        <f>IF(G6="WP",[1]BOUTREPORT!J43,"")</f>
        <v>29</v>
      </c>
      <c r="AA6" s="50">
        <f>IF(G6="WP",[1]BOUTREPORT!K43,"")</f>
        <v>28</v>
      </c>
      <c r="AB6" s="49" t="str">
        <f>IFERROR([1]審判割り当て!R6,"")</f>
        <v>曽根崎</v>
      </c>
      <c r="AC6" s="50">
        <f>IF(G6="WP",[1]BOUTREPORT!L43,"")</f>
        <v>29</v>
      </c>
      <c r="AD6" s="51" t="str">
        <f>IFERROR([1]審判割り当て!S6,"")</f>
        <v/>
      </c>
    </row>
    <row r="7" spans="1:30" ht="33" x14ac:dyDescent="0.55000000000000004">
      <c r="A7" s="42">
        <f>[1]対戦入力!A7</f>
        <v>3</v>
      </c>
      <c r="B7" s="43" t="str">
        <f>IFERROR([1]対戦入力!B7,"")</f>
        <v>F</v>
      </c>
      <c r="C7" s="38" t="str">
        <f>IFERROR([1]審判割り当て!D7,"")</f>
        <v>御代川　元利</v>
      </c>
      <c r="D7" s="33" t="str">
        <f>IFERROR([1]審判割り当て!E7,"")</f>
        <v>習志野</v>
      </c>
      <c r="E7" s="44" t="str">
        <f>IFERROR([1]審判割り当て!F7,"")</f>
        <v>千葉県</v>
      </c>
      <c r="F7" s="45" t="s">
        <v>23</v>
      </c>
      <c r="G7" s="46" t="s">
        <v>27</v>
      </c>
      <c r="H7" s="47" t="s">
        <v>29</v>
      </c>
      <c r="I7" s="52"/>
      <c r="J7" s="42" t="s">
        <v>26</v>
      </c>
      <c r="K7" s="38" t="str">
        <f>IFERROR([1]審判割り当て!J7,"")</f>
        <v>渡邉　公</v>
      </c>
      <c r="L7" s="33" t="str">
        <f>IFERROR([1]審判割り当て!K7,"")</f>
        <v>千葉経済</v>
      </c>
      <c r="M7" s="44" t="str">
        <f>IFERROR([1]審判割り当て!L7,"")</f>
        <v>千葉県</v>
      </c>
      <c r="N7" s="49" t="str">
        <f>IFERROR([1]審判割り当て!M7,"")</f>
        <v>阿久津</v>
      </c>
      <c r="O7" s="50">
        <f>IF(G7="WP",[1]BOUTREPORT!C68,"")</f>
        <v>30</v>
      </c>
      <c r="P7" s="49" t="str">
        <f>IFERROR([1]審判割り当て!N7,"")</f>
        <v>木曽</v>
      </c>
      <c r="Q7" s="50">
        <f>IF(G7="WP",[1]BOUTREPORT!D68,"")</f>
        <v>27</v>
      </c>
      <c r="R7" s="50">
        <f>IF(G7="WP",[1]BOUTREPORT!E68,"")</f>
        <v>30</v>
      </c>
      <c r="S7" s="49" t="str">
        <f>IFERROR([1]審判割り当て!O7,"")</f>
        <v>花房</v>
      </c>
      <c r="T7" s="50">
        <f>IF(G7="WP",[1]BOUTREPORT!F68,"")</f>
        <v>27</v>
      </c>
      <c r="U7" s="50">
        <f>IF(G7="WP",[1]BOUTREPORT!G68,"")</f>
        <v>30</v>
      </c>
      <c r="V7" s="49" t="str">
        <f>IFERROR([1]審判割り当て!P7,"")</f>
        <v>渋谷</v>
      </c>
      <c r="W7" s="50">
        <f>IF(G7="WP",[1]BOUTREPORT!H68,"")</f>
        <v>27</v>
      </c>
      <c r="X7" s="50">
        <f>IF(G7="WP",[1]BOUTREPORT!I68,"")</f>
        <v>30</v>
      </c>
      <c r="Y7" s="49" t="str">
        <f>IFERROR([1]審判割り当て!Q7,"")</f>
        <v>安藤</v>
      </c>
      <c r="Z7" s="50">
        <f>IF(G7="WP",[1]BOUTREPORT!J68,"")</f>
        <v>27</v>
      </c>
      <c r="AA7" s="50">
        <f>IF(G7="WP",[1]BOUTREPORT!K68,"")</f>
        <v>30</v>
      </c>
      <c r="AB7" s="49" t="str">
        <f>IFERROR([1]審判割り当て!R7,"")</f>
        <v>曽根崎</v>
      </c>
      <c r="AC7" s="50">
        <f>IF(G7="WP",[1]BOUTREPORT!L68,"")</f>
        <v>27</v>
      </c>
      <c r="AD7" s="51" t="str">
        <f>IFERROR([1]審判割り当て!S7,"")</f>
        <v/>
      </c>
    </row>
    <row r="8" spans="1:30" ht="33" x14ac:dyDescent="0.55000000000000004">
      <c r="A8" s="42">
        <f>[1]対戦入力!A8</f>
        <v>4</v>
      </c>
      <c r="B8" s="43" t="str">
        <f>IFERROR([1]対戦入力!B8,"")</f>
        <v>F</v>
      </c>
      <c r="C8" s="38" t="str">
        <f>IFERROR([1]審判割り当て!D8,"")</f>
        <v>小泉　大翔</v>
      </c>
      <c r="D8" s="33" t="str">
        <f>IFERROR([1]審判割り当て!E8,"")</f>
        <v>習志野</v>
      </c>
      <c r="E8" s="44" t="str">
        <f>IFERROR([1]審判割り当て!F8,"")</f>
        <v>千葉県</v>
      </c>
      <c r="F8" s="45" t="s">
        <v>23</v>
      </c>
      <c r="G8" s="46" t="s">
        <v>27</v>
      </c>
      <c r="H8" s="47" t="s">
        <v>30</v>
      </c>
      <c r="I8" s="52"/>
      <c r="J8" s="42" t="s">
        <v>26</v>
      </c>
      <c r="K8" s="38" t="str">
        <f>IFERROR([1]審判割り当て!J8,"")</f>
        <v>中田　隆盛</v>
      </c>
      <c r="L8" s="33" t="str">
        <f>IFERROR([1]審判割り当て!K8,"")</f>
        <v>千葉経済</v>
      </c>
      <c r="M8" s="44" t="str">
        <f>IFERROR([1]審判割り当て!L8,"")</f>
        <v>千葉県</v>
      </c>
      <c r="N8" s="49" t="str">
        <f>IFERROR([1]審判割り当て!M8,"")</f>
        <v>曽根崎</v>
      </c>
      <c r="O8" s="50">
        <f>IF(G8="WP",[1]BOUTREPORT!C93,"")</f>
        <v>29</v>
      </c>
      <c r="P8" s="49" t="str">
        <f>IFERROR([1]審判割り当て!N8,"")</f>
        <v>大久保</v>
      </c>
      <c r="Q8" s="50">
        <f>IF(G8="WP",[1]BOUTREPORT!D93,"")</f>
        <v>28</v>
      </c>
      <c r="R8" s="50">
        <f>IF(G8="WP",[1]BOUTREPORT!E93,"")</f>
        <v>27</v>
      </c>
      <c r="S8" s="49" t="str">
        <f>IFERROR([1]審判割り当て!O8,"")</f>
        <v>阿久津</v>
      </c>
      <c r="T8" s="50">
        <f>IF(G8="WP",[1]BOUTREPORT!F93,"")</f>
        <v>30</v>
      </c>
      <c r="U8" s="50">
        <f>IF(G8="WP",[1]BOUTREPORT!G93,"")</f>
        <v>30</v>
      </c>
      <c r="V8" s="49" t="str">
        <f>IFERROR([1]審判割り当て!P8,"")</f>
        <v>渋谷</v>
      </c>
      <c r="W8" s="50">
        <f>IF(G8="WP",[1]BOUTREPORT!H93,"")</f>
        <v>27</v>
      </c>
      <c r="X8" s="50">
        <f>IF(G8="WP",[1]BOUTREPORT!I93,"")</f>
        <v>28</v>
      </c>
      <c r="Y8" s="49" t="str">
        <f>IFERROR([1]審判割り当て!Q8,"")</f>
        <v>木曽</v>
      </c>
      <c r="Z8" s="50">
        <f>IF(G8="WP",[1]BOUTREPORT!J93,"")</f>
        <v>29</v>
      </c>
      <c r="AA8" s="50">
        <f>IF(G8="WP",[1]BOUTREPORT!K93,"")</f>
        <v>29</v>
      </c>
      <c r="AB8" s="49" t="str">
        <f>IFERROR([1]審判割り当て!R8,"")</f>
        <v>花房</v>
      </c>
      <c r="AC8" s="50">
        <f>IF(G8="WP",[1]BOUTREPORT!L93,"")</f>
        <v>28</v>
      </c>
      <c r="AD8" s="51" t="str">
        <f>IFERROR([1]審判割り当て!S8,"")</f>
        <v/>
      </c>
    </row>
    <row r="9" spans="1:30" ht="33" x14ac:dyDescent="0.55000000000000004">
      <c r="A9" s="42">
        <f>[1]対戦入力!A9</f>
        <v>5</v>
      </c>
      <c r="B9" s="43" t="str">
        <f>IFERROR([1]対戦入力!B9,"")</f>
        <v>B</v>
      </c>
      <c r="C9" s="38" t="str">
        <f>IFERROR([1]審判割り当て!D9,"")</f>
        <v>小倉祐希人</v>
      </c>
      <c r="D9" s="33" t="str">
        <f>IFERROR([1]審判割り当て!E9,"")</f>
        <v>千葉経済</v>
      </c>
      <c r="E9" s="44" t="str">
        <f>IFERROR([1]審判割り当て!F9,"")</f>
        <v>千葉県</v>
      </c>
      <c r="F9" s="45" t="s">
        <v>23</v>
      </c>
      <c r="G9" s="46" t="s">
        <v>24</v>
      </c>
      <c r="H9" s="47" t="s">
        <v>25</v>
      </c>
      <c r="I9" s="52">
        <f>[1]BOUTREPORT!B125</f>
        <v>4.5138888888888888E-2</v>
      </c>
      <c r="J9" s="42" t="s">
        <v>26</v>
      </c>
      <c r="K9" s="38" t="str">
        <f>IFERROR([1]審判割り当て!J9,"")</f>
        <v>清水　爽太</v>
      </c>
      <c r="L9" s="33" t="str">
        <f>IFERROR([1]審判割り当て!K9,"")</f>
        <v>西武台千葉</v>
      </c>
      <c r="M9" s="44" t="str">
        <f>IFERROR([1]審判割り当て!L9,"")</f>
        <v>千葉県</v>
      </c>
      <c r="N9" s="49" t="str">
        <f>IFERROR([1]審判割り当て!M9,"")</f>
        <v>関茂</v>
      </c>
      <c r="O9" s="50" t="str">
        <f>IF(G9="WP",[1]BOUTREPORT!C118,"")</f>
        <v/>
      </c>
      <c r="P9" s="49" t="str">
        <f>IFERROR([1]審判割り当て!N9,"")</f>
        <v>大久保</v>
      </c>
      <c r="Q9" s="50" t="str">
        <f>IF(G9="WP",[1]BOUTREPORT!D118,"")</f>
        <v/>
      </c>
      <c r="R9" s="50" t="str">
        <f>IF(G9="WP",[1]BOUTREPORT!E118,"")</f>
        <v/>
      </c>
      <c r="S9" s="49" t="str">
        <f>IFERROR([1]審判割り当て!O9,"")</f>
        <v>花房</v>
      </c>
      <c r="T9" s="50" t="str">
        <f>IF(G9="WP",[1]BOUTREPORT!F118,"")</f>
        <v/>
      </c>
      <c r="U9" s="50" t="str">
        <f>IF(G9="WP",[1]BOUTREPORT!G118,"")</f>
        <v/>
      </c>
      <c r="V9" s="49" t="str">
        <f>IFERROR([1]審判割り当て!P9,"")</f>
        <v>渋谷</v>
      </c>
      <c r="W9" s="50" t="str">
        <f>IF(G9="WP",[1]BOUTREPORT!H118,"")</f>
        <v/>
      </c>
      <c r="X9" s="50" t="str">
        <f>IF(G9="WP",[1]BOUTREPORT!I118,"")</f>
        <v/>
      </c>
      <c r="Y9" s="49" t="str">
        <f>IFERROR([1]審判割り当て!Q9,"")</f>
        <v>武田</v>
      </c>
      <c r="Z9" s="50" t="str">
        <f>IF(G9="WP",[1]BOUTREPORT!J118,"")</f>
        <v/>
      </c>
      <c r="AA9" s="50" t="str">
        <f>IF(G9="WP",[1]BOUTREPORT!K118,"")</f>
        <v/>
      </c>
      <c r="AB9" s="49" t="str">
        <f>IFERROR([1]審判割り当て!R9,"")</f>
        <v>曽根崎</v>
      </c>
      <c r="AC9" s="50" t="str">
        <f>IF(G9="WP",[1]BOUTREPORT!L118,"")</f>
        <v/>
      </c>
      <c r="AD9" s="51" t="str">
        <f>IFERROR([1]審判割り当て!S9,"")</f>
        <v/>
      </c>
    </row>
    <row r="10" spans="1:30" ht="33" x14ac:dyDescent="0.55000000000000004">
      <c r="A10" s="42">
        <f>[1]対戦入力!A10</f>
        <v>6</v>
      </c>
      <c r="B10" s="43" t="str">
        <f>IFERROR([1]対戦入力!B10,"")</f>
        <v>B</v>
      </c>
      <c r="C10" s="38" t="str">
        <f>IFERROR([1]審判割り当て!D10,"")</f>
        <v>松下　幸誠</v>
      </c>
      <c r="D10" s="33" t="str">
        <f>IFERROR([1]審判割り当て!E10,"")</f>
        <v>西武台千葉</v>
      </c>
      <c r="E10" s="44" t="str">
        <f>IFERROR([1]審判割り当て!F10,"")</f>
        <v>千葉県</v>
      </c>
      <c r="F10" s="45" t="s">
        <v>26</v>
      </c>
      <c r="G10" s="46" t="s">
        <v>24</v>
      </c>
      <c r="H10" s="47" t="s">
        <v>25</v>
      </c>
      <c r="I10" s="48">
        <f>[1]BOUTREPORT!B150</f>
        <v>6.9444444444444448E-2</v>
      </c>
      <c r="J10" s="45" t="s">
        <v>23</v>
      </c>
      <c r="K10" s="38" t="str">
        <f>IFERROR([1]審判割り当て!J10,"")</f>
        <v>片岡　未来</v>
      </c>
      <c r="L10" s="33" t="str">
        <f>IFERROR([1]審判割り当て!K10,"")</f>
        <v>習志野</v>
      </c>
      <c r="M10" s="44" t="str">
        <f>IFERROR([1]審判割り当て!L10,"")</f>
        <v>千葉県</v>
      </c>
      <c r="N10" s="49" t="str">
        <f>IFERROR([1]審判割り当て!M10,"")</f>
        <v>森</v>
      </c>
      <c r="O10" s="50" t="str">
        <f>IF(G10="WP",[1]BOUTREPORT!C143,"")</f>
        <v/>
      </c>
      <c r="P10" s="49" t="str">
        <f>IFERROR([1]審判割り当て!N10,"")</f>
        <v>石井</v>
      </c>
      <c r="Q10" s="50" t="str">
        <f>IF(G10="WP",[1]BOUTREPORT!D143,"")</f>
        <v/>
      </c>
      <c r="R10" s="50" t="str">
        <f>IF(G10="WP",[1]BOUTREPORT!E143,"")</f>
        <v/>
      </c>
      <c r="S10" s="49" t="str">
        <f>IFERROR([1]審判割り当て!O10,"")</f>
        <v>花房</v>
      </c>
      <c r="T10" s="50" t="str">
        <f>IF(G10="WP",[1]BOUTREPORT!F143,"")</f>
        <v/>
      </c>
      <c r="U10" s="50" t="str">
        <f>IF(G10="WP",[1]BOUTREPORT!G143,"")</f>
        <v/>
      </c>
      <c r="V10" s="49" t="str">
        <f>IFERROR([1]審判割り当て!P10,"")</f>
        <v>渋谷</v>
      </c>
      <c r="W10" s="50" t="str">
        <f>IF(G10="WP",[1]BOUTREPORT!H143,"")</f>
        <v/>
      </c>
      <c r="X10" s="50" t="str">
        <f>IF(G10="WP",[1]BOUTREPORT!I143,"")</f>
        <v/>
      </c>
      <c r="Y10" s="49" t="str">
        <f>IFERROR([1]審判割り当て!Q10,"")</f>
        <v>大久保</v>
      </c>
      <c r="Z10" s="50" t="str">
        <f>IF(G10="WP",[1]BOUTREPORT!J143,"")</f>
        <v/>
      </c>
      <c r="AA10" s="50" t="str">
        <f>IF(G10="WP",[1]BOUTREPORT!K143,"")</f>
        <v/>
      </c>
      <c r="AB10" s="49" t="str">
        <f>IFERROR([1]審判割り当て!R10,"")</f>
        <v>曽根崎</v>
      </c>
      <c r="AC10" s="50" t="str">
        <f>IF(G10="WP",[1]BOUTREPORT!L143,"")</f>
        <v/>
      </c>
      <c r="AD10" s="51" t="str">
        <f>IFERROR([1]審判割り当て!S10,"")</f>
        <v/>
      </c>
    </row>
    <row r="11" spans="1:30" ht="33" x14ac:dyDescent="0.55000000000000004">
      <c r="A11" s="42">
        <f>[1]対戦入力!A11</f>
        <v>7</v>
      </c>
      <c r="B11" s="43" t="str">
        <f>IFERROR([1]対戦入力!B11,"")</f>
        <v>L</v>
      </c>
      <c r="C11" s="38" t="str">
        <f>IFERROR([1]審判割り当て!D11,"")</f>
        <v>西岡　修斗</v>
      </c>
      <c r="D11" s="33" t="str">
        <f>IFERROR([1]審判割り当て!E11,"")</f>
        <v>習志野</v>
      </c>
      <c r="E11" s="44" t="str">
        <f>IFERROR([1]審判割り当て!F11,"")</f>
        <v>千葉県</v>
      </c>
      <c r="F11" s="45" t="s">
        <v>23</v>
      </c>
      <c r="G11" s="46" t="s">
        <v>27</v>
      </c>
      <c r="H11" s="47" t="s">
        <v>29</v>
      </c>
      <c r="I11" s="48"/>
      <c r="J11" s="45" t="s">
        <v>26</v>
      </c>
      <c r="K11" s="38" t="str">
        <f>IFERROR([1]審判割り当て!J11,"")</f>
        <v>村上　歩志</v>
      </c>
      <c r="L11" s="33" t="str">
        <f>IFERROR([1]審判割り当て!K11,"")</f>
        <v>長狭</v>
      </c>
      <c r="M11" s="44" t="str">
        <f>IFERROR([1]審判割り当て!L11,"")</f>
        <v>千葉県</v>
      </c>
      <c r="N11" s="49" t="str">
        <f>IFERROR([1]審判割り当て!M11,"")</f>
        <v>石井</v>
      </c>
      <c r="O11" s="50">
        <f>IF(G11="WP",[1]BOUTREPORT!C168,"")</f>
        <v>29</v>
      </c>
      <c r="P11" s="49" t="str">
        <f>IFERROR([1]審判割り当て!N11,"")</f>
        <v>森</v>
      </c>
      <c r="Q11" s="50">
        <f>IF(G11="WP",[1]BOUTREPORT!D168,"")</f>
        <v>27</v>
      </c>
      <c r="R11" s="50">
        <f>IF(G11="WP",[1]BOUTREPORT!E168,"")</f>
        <v>30</v>
      </c>
      <c r="S11" s="49" t="str">
        <f>IFERROR([1]審判割り当て!O11,"")</f>
        <v>花房</v>
      </c>
      <c r="T11" s="50">
        <f>IF(G11="WP",[1]BOUTREPORT!F168,"")</f>
        <v>25</v>
      </c>
      <c r="U11" s="50">
        <f>IF(G11="WP",[1]BOUTREPORT!G168,"")</f>
        <v>30</v>
      </c>
      <c r="V11" s="49" t="str">
        <f>IFERROR([1]審判割り当て!P11,"")</f>
        <v>渋谷</v>
      </c>
      <c r="W11" s="50">
        <f>IF(G11="WP",[1]BOUTREPORT!H168,"")</f>
        <v>26</v>
      </c>
      <c r="X11" s="50">
        <f>IF(G11="WP",[1]BOUTREPORT!I168,"")</f>
        <v>29</v>
      </c>
      <c r="Y11" s="49" t="str">
        <f>IFERROR([1]審判割り当て!Q11,"")</f>
        <v>阿久津</v>
      </c>
      <c r="Z11" s="50">
        <f>IF(G11="WP",[1]BOUTREPORT!J168,"")</f>
        <v>27</v>
      </c>
      <c r="AA11" s="50">
        <f>IF(G11="WP",[1]BOUTREPORT!K168,"")</f>
        <v>29</v>
      </c>
      <c r="AB11" s="49" t="str">
        <f>IFERROR([1]審判割り当て!R11,"")</f>
        <v>曽根崎</v>
      </c>
      <c r="AC11" s="50">
        <f>IF(G11="WP",[1]BOUTREPORT!L143,"")</f>
        <v>10</v>
      </c>
      <c r="AD11" s="51" t="str">
        <f>IFERROR([1]審判割り当て!S11,"")</f>
        <v/>
      </c>
    </row>
    <row r="12" spans="1:30" ht="33" x14ac:dyDescent="0.55000000000000004">
      <c r="A12" s="42">
        <f>[1]対戦入力!A12</f>
        <v>8</v>
      </c>
      <c r="B12" s="43" t="str">
        <f>IFERROR([1]対戦入力!B12,"")</f>
        <v>L</v>
      </c>
      <c r="C12" s="38" t="str">
        <f>IFERROR([1]審判割り当て!D12,"")</f>
        <v>飯塚　蓮</v>
      </c>
      <c r="D12" s="33" t="str">
        <f>IFERROR([1]審判割り当て!E12,"")</f>
        <v>西武台千葉</v>
      </c>
      <c r="E12" s="44" t="str">
        <f>IFERROR([1]審判割り当て!F12,"")</f>
        <v>千葉県</v>
      </c>
      <c r="F12" s="45" t="s">
        <v>26</v>
      </c>
      <c r="G12" s="46" t="s">
        <v>27</v>
      </c>
      <c r="H12" s="53" t="s">
        <v>28</v>
      </c>
      <c r="I12" s="48"/>
      <c r="J12" s="45" t="s">
        <v>23</v>
      </c>
      <c r="K12" s="38" t="str">
        <f>IFERROR([1]審判割り当て!J12,"")</f>
        <v>中山  幸亮</v>
      </c>
      <c r="L12" s="33" t="str">
        <f>IFERROR([1]審判割り当て!K12,"")</f>
        <v>流山</v>
      </c>
      <c r="M12" s="44" t="str">
        <f>IFERROR([1]審判割り当て!L12,"")</f>
        <v>千葉県</v>
      </c>
      <c r="N12" s="49" t="str">
        <f>IFERROR([1]審判割り当て!M12,"")</f>
        <v>武田</v>
      </c>
      <c r="O12" s="50">
        <f>IF(G12="WP",[1]BOUTREPORT!C193,"")</f>
        <v>26</v>
      </c>
      <c r="P12" s="49" t="str">
        <f>IFERROR([1]審判割り当て!N12,"")</f>
        <v>森</v>
      </c>
      <c r="Q12" s="50">
        <f>IF(G12="WP",[1]BOUTREPORT!D193,"")</f>
        <v>29</v>
      </c>
      <c r="R12" s="50">
        <f>IF(G12="WP",[1]BOUTREPORT!E193,"")</f>
        <v>25</v>
      </c>
      <c r="S12" s="49" t="str">
        <f>IFERROR([1]審判割り当て!O12,"")</f>
        <v>花房</v>
      </c>
      <c r="T12" s="50">
        <f>IF(G12="WP",[1]BOUTREPORT!F193,"")</f>
        <v>30</v>
      </c>
      <c r="U12" s="50">
        <f>IF(G12="WP",[1]BOUTREPORT!G193,"")</f>
        <v>25</v>
      </c>
      <c r="V12" s="49" t="str">
        <f>IFERROR([1]審判割り当て!P12,"")</f>
        <v>渋谷</v>
      </c>
      <c r="W12" s="50">
        <f>IF(G12="WP",[1]BOUTREPORT!H193,"")</f>
        <v>30</v>
      </c>
      <c r="X12" s="50">
        <f>IF(G12="WP",[1]BOUTREPORT!I193,"")</f>
        <v>26</v>
      </c>
      <c r="Y12" s="49" t="str">
        <f>IFERROR([1]審判割り当て!Q12,"")</f>
        <v>関茂</v>
      </c>
      <c r="Z12" s="50">
        <f>IF(G12="WP",[1]BOUTREPORT!J193,"")</f>
        <v>29</v>
      </c>
      <c r="AA12" s="50">
        <f>IF(G12="WP",[1]BOUTREPORT!K193,"")</f>
        <v>25</v>
      </c>
      <c r="AB12" s="49" t="str">
        <f>IFERROR([1]審判割り当て!R12,"")</f>
        <v>曽根崎</v>
      </c>
      <c r="AC12" s="50">
        <f>IF(G12="WP",[1]BOUTREPORT!L193,"")</f>
        <v>30</v>
      </c>
      <c r="AD12" s="51" t="str">
        <f>IFERROR([1]審判割り当て!S12,"")</f>
        <v/>
      </c>
    </row>
    <row r="13" spans="1:30" ht="33" x14ac:dyDescent="0.55000000000000004">
      <c r="A13" s="42">
        <f>[1]対戦入力!A13</f>
        <v>9</v>
      </c>
      <c r="B13" s="43" t="str">
        <f>IFERROR([1]対戦入力!B13,"")</f>
        <v>Lw</v>
      </c>
      <c r="C13" s="38" t="str">
        <f>IFERROR([1]審判割り当て!D13,"")</f>
        <v>小岩  皇晴</v>
      </c>
      <c r="D13" s="33" t="str">
        <f>IFERROR([1]審判割り当て!E13,"")</f>
        <v>流山</v>
      </c>
      <c r="E13" s="44" t="str">
        <f>IFERROR([1]審判割り当て!F13,"")</f>
        <v>千葉県</v>
      </c>
      <c r="F13" s="45" t="s">
        <v>23</v>
      </c>
      <c r="G13" s="46" t="s">
        <v>24</v>
      </c>
      <c r="H13" s="53" t="s">
        <v>31</v>
      </c>
      <c r="I13" s="48">
        <f>[1]BOUTREPORT!B225</f>
        <v>4.7222222222222221E-2</v>
      </c>
      <c r="J13" s="45" t="s">
        <v>26</v>
      </c>
      <c r="K13" s="38" t="str">
        <f>IFERROR([1]審判割り当て!J13,"")</f>
        <v>中　壮大郎</v>
      </c>
      <c r="L13" s="33" t="str">
        <f>IFERROR([1]審判割り当て!K13,"")</f>
        <v>西武台千葉</v>
      </c>
      <c r="M13" s="44" t="str">
        <f>IFERROR([1]審判割り当て!L13,"")</f>
        <v>千葉県</v>
      </c>
      <c r="N13" s="49" t="str">
        <f>IFERROR([1]審判割り当て!M13,"")</f>
        <v>花房</v>
      </c>
      <c r="O13" s="50" t="str">
        <f>IF(G13="WP",[1]BOUTREPORT!C218,"")</f>
        <v/>
      </c>
      <c r="P13" s="49" t="str">
        <f>IFERROR([1]審判割り当て!N13,"")</f>
        <v>中台</v>
      </c>
      <c r="Q13" s="50" t="str">
        <f>IF(G13="WP",[1]BOUTREPORT!D218,"")</f>
        <v/>
      </c>
      <c r="R13" s="50" t="str">
        <f>IF(G13="WP",[1]BOUTREPORT!E218,"")</f>
        <v/>
      </c>
      <c r="S13" s="49" t="str">
        <f>IFERROR([1]審判割り当て!O13,"")</f>
        <v>武田</v>
      </c>
      <c r="T13" s="50" t="str">
        <f>IF(G13="WP",[1]BOUTREPORT!F218,"")</f>
        <v/>
      </c>
      <c r="U13" s="50" t="str">
        <f>IF(G13="WP",[1]BOUTREPORT!G218,"")</f>
        <v/>
      </c>
      <c r="V13" s="49" t="str">
        <f>IFERROR([1]審判割り当て!P13,"")</f>
        <v>渋谷</v>
      </c>
      <c r="W13" s="50" t="str">
        <f>IF(G13="WP",[1]BOUTREPORT!H218,"")</f>
        <v/>
      </c>
      <c r="X13" s="50" t="str">
        <f>IF(G13="WP",[1]BOUTREPORT!I218,"")</f>
        <v/>
      </c>
      <c r="Y13" s="49" t="str">
        <f>IFERROR([1]審判割り当て!Q13,"")</f>
        <v>石井</v>
      </c>
      <c r="Z13" s="50" t="str">
        <f>IF(G13="WP",[1]BOUTREPORT!J218,"")</f>
        <v/>
      </c>
      <c r="AA13" s="50" t="str">
        <f>IF(G13="WP",[1]BOUTREPORT!K218,"")</f>
        <v/>
      </c>
      <c r="AB13" s="49" t="str">
        <f>IFERROR([1]審判割り当て!R13,"")</f>
        <v>曽根崎</v>
      </c>
      <c r="AC13" s="50" t="str">
        <f>IF(G13="WP",[1]BOUTREPORT!L218,"")</f>
        <v/>
      </c>
      <c r="AD13" s="51" t="str">
        <f>IFERROR([1]審判割り当て!S13,"")</f>
        <v/>
      </c>
    </row>
    <row r="14" spans="1:30" ht="33" x14ac:dyDescent="0.55000000000000004">
      <c r="A14" s="42">
        <f>[1]対戦入力!A14</f>
        <v>10</v>
      </c>
      <c r="B14" s="43" t="str">
        <f>IFERROR([1]対戦入力!B14,"")</f>
        <v>LW</v>
      </c>
      <c r="C14" s="38" t="str">
        <f>IFERROR([1]審判割り当て!D14,"")</f>
        <v>伏見　蓮音</v>
      </c>
      <c r="D14" s="33" t="str">
        <f>IFERROR([1]審判割り当て!E14,"")</f>
        <v>習志野</v>
      </c>
      <c r="E14" s="44" t="str">
        <f>IFERROR([1]審判割り当て!F14,"")</f>
        <v>千葉県</v>
      </c>
      <c r="F14" s="45" t="s">
        <v>23</v>
      </c>
      <c r="G14" s="46" t="s">
        <v>24</v>
      </c>
      <c r="H14" s="47" t="s">
        <v>32</v>
      </c>
      <c r="I14" s="48">
        <f>[1]BOUTREPORT!B250</f>
        <v>3.125E-2</v>
      </c>
      <c r="J14" s="45" t="s">
        <v>26</v>
      </c>
      <c r="K14" s="38" t="str">
        <f>IFERROR([1]審判割り当て!J14,"")</f>
        <v>中田　琉生</v>
      </c>
      <c r="L14" s="33" t="str">
        <f>IFERROR([1]審判割り当て!K14,"")</f>
        <v>習志野</v>
      </c>
      <c r="M14" s="44" t="str">
        <f>IFERROR([1]審判割り当て!L14,"")</f>
        <v>千葉県</v>
      </c>
      <c r="N14" s="49" t="str">
        <f>IFERROR([1]審判割り当て!M14,"")</f>
        <v>渋谷</v>
      </c>
      <c r="O14" s="50" t="str">
        <f>IF(G14="WP",[1]BOUTREPORT!C243,"")</f>
        <v/>
      </c>
      <c r="P14" s="49" t="str">
        <f>IFERROR([1]審判割り当て!N14,"")</f>
        <v>中台</v>
      </c>
      <c r="Q14" s="50" t="str">
        <f>IF(G14="WP",[1]BOUTREPORT!D243,"")</f>
        <v/>
      </c>
      <c r="R14" s="50" t="str">
        <f>IF(G14="WP",[1]BOUTREPORT!E243,"")</f>
        <v/>
      </c>
      <c r="S14" s="49" t="str">
        <f>IFERROR([1]審判割り当て!O14,"")</f>
        <v>花房</v>
      </c>
      <c r="T14" s="50" t="str">
        <f>IF(G14="WP",[1]BOUTREPORT!F243,"")</f>
        <v/>
      </c>
      <c r="U14" s="50" t="str">
        <f>IF(G14="WP",[1]BOUTREPORT!G243,"")</f>
        <v/>
      </c>
      <c r="V14" s="49" t="str">
        <f>IFERROR([1]審判割り当て!P14,"")</f>
        <v>安藤</v>
      </c>
      <c r="W14" s="50" t="str">
        <f>IF(G14="WP",[1]BOUTREPORT!H243,"")</f>
        <v/>
      </c>
      <c r="X14" s="50" t="str">
        <f>IF(G14="WP",[1]BOUTREPORT!I243,"")</f>
        <v/>
      </c>
      <c r="Y14" s="49" t="str">
        <f>IFERROR([1]審判割り当て!Q14,"")</f>
        <v>森</v>
      </c>
      <c r="Z14" s="50" t="str">
        <f>IF(G14="WP",[1]BOUTREPORT!J243,"")</f>
        <v/>
      </c>
      <c r="AA14" s="50" t="str">
        <f>IF(G14="WP",[1]BOUTREPORT!K243,"")</f>
        <v/>
      </c>
      <c r="AB14" s="49" t="str">
        <f>IFERROR([1]審判割り当て!R14,"")</f>
        <v>曽根崎</v>
      </c>
      <c r="AC14" s="50" t="str">
        <f>IF(G14="WP",[1]BOUTREPORT!L243,"")</f>
        <v/>
      </c>
      <c r="AD14" s="51" t="str">
        <f>IFERROR([1]審判割り当て!S14,"")</f>
        <v/>
      </c>
    </row>
  </sheetData>
  <mergeCells count="16">
    <mergeCell ref="O3:Q4"/>
    <mergeCell ref="R3:T4"/>
    <mergeCell ref="U3:W4"/>
    <mergeCell ref="X3:Z4"/>
    <mergeCell ref="AA3:AC4"/>
    <mergeCell ref="AD3:AD4"/>
    <mergeCell ref="A1:J2"/>
    <mergeCell ref="K1:L2"/>
    <mergeCell ref="N1:U1"/>
    <mergeCell ref="N2:U2"/>
    <mergeCell ref="A3:A4"/>
    <mergeCell ref="B3:B4"/>
    <mergeCell ref="C3:E3"/>
    <mergeCell ref="F3:J3"/>
    <mergeCell ref="K3:M3"/>
    <mergeCell ref="N3:N4"/>
  </mergeCells>
  <phoneticPr fontId="2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吹樹</dc:creator>
  <cp:lastModifiedBy>中澤　吹樹</cp:lastModifiedBy>
  <cp:lastPrinted>2026-06-14T06:01:58Z</cp:lastPrinted>
  <dcterms:created xsi:type="dcterms:W3CDTF">2026-06-14T05:56:52Z</dcterms:created>
  <dcterms:modified xsi:type="dcterms:W3CDTF">2026-06-14T06:02:29Z</dcterms:modified>
</cp:coreProperties>
</file>